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<sst xmlns="http://schemas.openxmlformats.org/spreadsheetml/2006/main" count="46" uniqueCount="34">
  <si>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</si>
  <si>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</si>
  <si>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</si>
  <si>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</si>
  <si>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</si>
  <si>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</si>
  <si>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</si>
  <si>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</si>
  <si>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</si>
  <si>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</si>
  <si>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</si>
  <si>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</si>
  <si>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</si>
  <si>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</si>
  <si>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</si>
  <si>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</si>
  <si>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</si>
  <si>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</si>
  <si>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</si>
  <si>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</si>
  <si>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</si>
  <si>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</si>
  <si>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</si>
  <si>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</si>
  <si>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</si>
  <si>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</si>
  <si>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</si>
  <si>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</si>
  <si>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</si>
  <si>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</si>
  <si>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</si>
  <si>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</si>
  <si>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</si>
  <si>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Профінансовано станом на 24.04.2018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</si>
</sst>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13" t="s">
        <v>18</v>
      </c>
      <c r="C1" s="13"/>
      <c r="D1" s="13"/>
      <c r="E1" s="13"/>
      <c r="F1" s="13"/>
      <c r="G1" s="13"/>
    </row>
    <row r="2" spans="2:7" ht="54.75" customHeight="1">
      <c r="B2" s="14" t="s">
        <v>21</v>
      </c>
      <c r="C2" s="14"/>
      <c r="D2" s="14"/>
      <c r="E2" s="14"/>
      <c r="F2" s="14"/>
      <c r="G2" s="14"/>
    </row>
    <row r="3" spans="1:11" ht="51" customHeight="1">
      <c r="A3" s="15" t="s">
        <v>0</v>
      </c>
      <c r="B3" s="17" t="s">
        <v>1</v>
      </c>
      <c r="C3" s="22" t="s">
        <v>30</v>
      </c>
      <c r="D3" s="19" t="s">
        <v>22</v>
      </c>
      <c r="E3" s="19" t="s">
        <v>27</v>
      </c>
      <c r="F3" s="20" t="s">
        <v>19</v>
      </c>
      <c r="G3" s="19" t="s">
        <v>33</v>
      </c>
      <c r="H3" s="19" t="s">
        <v>31</v>
      </c>
      <c r="J3" s="5"/>
      <c r="K3" s="5"/>
    </row>
    <row r="4" spans="1:8" ht="14.25">
      <c r="A4" s="16"/>
      <c r="B4" s="18"/>
      <c r="C4" s="22"/>
      <c r="D4" s="19"/>
      <c r="E4" s="19"/>
      <c r="F4" s="21"/>
      <c r="G4" s="19"/>
      <c r="H4" s="19"/>
    </row>
    <row r="5" spans="1:6" ht="15" hidden="1">
      <c r="A5" s="26" t="s">
        <v>20</v>
      </c>
      <c r="B5" s="27"/>
      <c r="C5" s="28"/>
      <c r="D5" s="28"/>
      <c r="E5" s="28"/>
      <c r="F5" s="27"/>
    </row>
    <row r="6" spans="1:8" ht="26.25">
      <c r="A6" s="1">
        <v>1</v>
      </c>
      <c r="B6" s="2" t="s">
        <v>2</v>
      </c>
      <c r="C6" s="23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24"/>
      <c r="D7" s="1" t="s">
        <v>23</v>
      </c>
      <c r="E7" s="1">
        <v>38</v>
      </c>
      <c r="F7" s="9">
        <f>5156500+50000+99000+200748</f>
        <v>5506248</v>
      </c>
      <c r="G7" s="8">
        <f>29640+140000+582804.5+112205.5+227800</f>
        <v>1092450</v>
      </c>
      <c r="H7" s="8">
        <f aca="true" t="shared" si="0" ref="H7:H23">G7/F7*100</f>
        <v>19.840188818229766</v>
      </c>
    </row>
    <row r="8" spans="1:8" ht="26.25">
      <c r="A8" s="1">
        <v>3</v>
      </c>
      <c r="B8" s="2" t="s">
        <v>4</v>
      </c>
      <c r="C8" s="24"/>
      <c r="D8" s="1" t="s">
        <v>25</v>
      </c>
      <c r="E8" s="1">
        <v>220</v>
      </c>
      <c r="F8" s="9">
        <v>300000</v>
      </c>
      <c r="G8" s="8">
        <f>143040+80664</f>
        <v>223704</v>
      </c>
      <c r="H8" s="8">
        <f t="shared" si="0"/>
        <v>74.568</v>
      </c>
    </row>
    <row r="9" spans="1:8" ht="39">
      <c r="A9" s="1">
        <v>4</v>
      </c>
      <c r="B9" s="7" t="s">
        <v>29</v>
      </c>
      <c r="C9" s="24"/>
      <c r="D9" s="1" t="s">
        <v>26</v>
      </c>
      <c r="E9" s="1">
        <v>65</v>
      </c>
      <c r="F9" s="9">
        <v>700000</v>
      </c>
      <c r="G9" s="8"/>
      <c r="H9" s="8">
        <f t="shared" si="0"/>
        <v>0</v>
      </c>
    </row>
    <row r="10" spans="1:8" ht="14.25">
      <c r="A10" s="1">
        <v>5</v>
      </c>
      <c r="B10" s="2" t="s">
        <v>5</v>
      </c>
      <c r="C10" s="24"/>
      <c r="D10" s="1" t="s">
        <v>25</v>
      </c>
      <c r="E10" s="1">
        <v>1179</v>
      </c>
      <c r="F10" s="9">
        <v>289600</v>
      </c>
      <c r="G10" s="8">
        <f>73705.8</f>
        <v>73705.8</v>
      </c>
      <c r="H10" s="8">
        <f t="shared" si="0"/>
        <v>25.45089779005525</v>
      </c>
    </row>
    <row r="11" spans="1:8" ht="26.25">
      <c r="A11" s="1">
        <v>6</v>
      </c>
      <c r="B11" s="2" t="s">
        <v>6</v>
      </c>
      <c r="C11" s="24"/>
      <c r="D11" s="1" t="s">
        <v>26</v>
      </c>
      <c r="E11" s="1">
        <v>49</v>
      </c>
      <c r="F11" s="9">
        <v>562670</v>
      </c>
      <c r="G11" s="8"/>
      <c r="H11" s="8">
        <f t="shared" si="0"/>
        <v>0</v>
      </c>
    </row>
    <row r="12" spans="1:8" ht="14.25">
      <c r="A12" s="1">
        <v>7</v>
      </c>
      <c r="B12" s="2" t="s">
        <v>7</v>
      </c>
      <c r="C12" s="24"/>
      <c r="D12" s="1" t="s">
        <v>25</v>
      </c>
      <c r="E12" s="1">
        <v>185</v>
      </c>
      <c r="F12" s="9">
        <f>85900+250000</f>
        <v>335900</v>
      </c>
      <c r="G12" s="8"/>
      <c r="H12" s="8">
        <f t="shared" si="0"/>
        <v>0</v>
      </c>
    </row>
    <row r="13" spans="1:8" ht="39">
      <c r="A13" s="1">
        <v>8</v>
      </c>
      <c r="B13" s="12" t="s">
        <v>32</v>
      </c>
      <c r="C13" s="24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24"/>
      <c r="D14" s="1" t="s">
        <v>28</v>
      </c>
      <c r="E14" s="6">
        <v>16</v>
      </c>
      <c r="F14" s="9">
        <f>100000+30000</f>
        <v>130000</v>
      </c>
      <c r="G14" s="8"/>
      <c r="H14" s="8">
        <f t="shared" si="0"/>
        <v>0</v>
      </c>
    </row>
    <row r="15" spans="1:8" ht="26.25">
      <c r="A15" s="1">
        <v>10</v>
      </c>
      <c r="B15" s="2" t="s">
        <v>9</v>
      </c>
      <c r="C15" s="24"/>
      <c r="D15" s="1" t="s">
        <v>25</v>
      </c>
      <c r="E15" s="1">
        <v>15</v>
      </c>
      <c r="F15" s="9">
        <f>150000+162900</f>
        <v>312900</v>
      </c>
      <c r="G15" s="8"/>
      <c r="H15" s="8">
        <f t="shared" si="0"/>
        <v>0</v>
      </c>
    </row>
    <row r="16" spans="1:8" ht="14.25">
      <c r="A16" s="1">
        <v>11</v>
      </c>
      <c r="B16" s="2" t="s">
        <v>10</v>
      </c>
      <c r="C16" s="24"/>
      <c r="D16" s="1" t="s">
        <v>25</v>
      </c>
      <c r="E16" s="6">
        <v>15</v>
      </c>
      <c r="F16" s="9">
        <f>200000+99000</f>
        <v>299000</v>
      </c>
      <c r="G16" s="8"/>
      <c r="H16" s="8">
        <f t="shared" si="0"/>
        <v>0</v>
      </c>
    </row>
    <row r="17" spans="1:8" ht="26.25">
      <c r="A17" s="1">
        <v>12</v>
      </c>
      <c r="B17" s="2" t="s">
        <v>11</v>
      </c>
      <c r="C17" s="24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4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4"/>
      <c r="D19" s="1" t="s">
        <v>23</v>
      </c>
      <c r="E19" s="6">
        <v>2</v>
      </c>
      <c r="F19" s="9">
        <v>9000</v>
      </c>
      <c r="G19" s="8"/>
      <c r="H19" s="8">
        <f t="shared" si="0"/>
        <v>0</v>
      </c>
    </row>
    <row r="20" spans="1:8" ht="14.25">
      <c r="A20" s="1">
        <v>15</v>
      </c>
      <c r="B20" s="2" t="s">
        <v>14</v>
      </c>
      <c r="C20" s="25"/>
      <c r="D20" s="1" t="s">
        <v>26</v>
      </c>
      <c r="E20" s="1">
        <v>11.07</v>
      </c>
      <c r="F20" s="9">
        <f>10000+30000</f>
        <v>40000</v>
      </c>
      <c r="G20" s="8"/>
      <c r="H20" s="8">
        <f t="shared" si="0"/>
        <v>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15.75">
      <c r="A23" s="3"/>
      <c r="B23" s="4" t="s">
        <v>17</v>
      </c>
      <c r="C23" s="4"/>
      <c r="D23" s="4"/>
      <c r="E23" s="4"/>
      <c r="F23" s="10">
        <f>SUM(F6:F22)</f>
        <v>9965648</v>
      </c>
      <c r="G23" s="11">
        <f>SUM(G6:G22)</f>
        <v>1624889.8</v>
      </c>
      <c r="H23" s="8">
        <f t="shared" si="0"/>
        <v>16.304908622098637</v>
      </c>
    </row>
  </sheetData>
  <sheetProtection/>
  <mergeCells count="12"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  <mergeCell ref="C3:C4"/>
    <mergeCell ref="G3:G4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2018-01-23T09:54:36Z</cp:lastPrinted>
  <dcterms:created xsi:type="dcterms:W3CDTF">2017-11-21T05:59:41Z</dcterms:created>
  <dcterms:modified xsi:type="dcterms:W3CDTF">2018-04-24T11:24:03Z</dcterms:modified>
  <cp:category/>
  <cp:version/>
  <cp:contentType/>
  <cp:contentStatus/>
</cp:coreProperties>
</file>